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225"/>
  </bookViews>
  <sheets>
    <sheet name="Kelly Hesaplayıcı" sheetId="1" r:id="rId1"/>
  </sheets>
  <calcPr calcId="162913"/>
</workbook>
</file>

<file path=xl/calcChain.xml><?xml version="1.0" encoding="utf-8"?>
<calcChain xmlns="http://schemas.openxmlformats.org/spreadsheetml/2006/main">
  <c r="E20" i="1" l="1"/>
  <c r="E19" i="1"/>
  <c r="E18" i="1"/>
  <c r="B18" i="1"/>
  <c r="E17" i="1"/>
  <c r="E16" i="1"/>
  <c r="B16" i="1"/>
  <c r="B17" i="1" s="1"/>
  <c r="E15" i="1"/>
  <c r="E14" i="1"/>
  <c r="E13" i="1"/>
  <c r="E12" i="1"/>
  <c r="E11" i="1"/>
  <c r="E10" i="1"/>
  <c r="F19" i="1" l="1"/>
  <c r="F12" i="1"/>
  <c r="F17" i="1"/>
  <c r="F18" i="1"/>
  <c r="F15" i="1"/>
  <c r="F10" i="1"/>
  <c r="B19" i="1"/>
  <c r="F16" i="1"/>
  <c r="F20" i="1"/>
  <c r="F13" i="1"/>
  <c r="F14" i="1"/>
  <c r="F11" i="1"/>
  <c r="B21" i="1" l="1"/>
  <c r="B20" i="1"/>
  <c r="B22" i="1" s="1"/>
</calcChain>
</file>

<file path=xl/sharedStrings.xml><?xml version="1.0" encoding="utf-8"?>
<sst xmlns="http://schemas.openxmlformats.org/spreadsheetml/2006/main" count="18" uniqueCount="18">
  <si>
    <t>Kelly Kriteri ile Sermaye Yönetimi | teknikpiyasa.com.tr | x.com/teknikpiyasa</t>
  </si>
  <si>
    <t>Parametre</t>
  </si>
  <si>
    <t>Değer</t>
  </si>
  <si>
    <t>Kelly Oranı</t>
  </si>
  <si>
    <t>Risk Tutarı (TL)</t>
  </si>
  <si>
    <t>Beklenen Büyüme (yaklaşık)</t>
  </si>
  <si>
    <t>Toplam İşlem Sayısı</t>
  </si>
  <si>
    <t>Kârlı İşlem Sayısı</t>
  </si>
  <si>
    <t>Ortalama Kâr (TL)</t>
  </si>
  <si>
    <t>Ortalama Zarar (TL)</t>
  </si>
  <si>
    <t>Portföy Büyüklüğü (TL)</t>
  </si>
  <si>
    <t>Kazanma Olasılığı (p)</t>
  </si>
  <si>
    <t>Kaybetme Olasılığı (q)</t>
  </si>
  <si>
    <t>Kazanç/Kayıp Oranı (b)</t>
  </si>
  <si>
    <t>Kelly Oranı (f*)</t>
  </si>
  <si>
    <t>Yarım Kelly (f*/2)</t>
  </si>
  <si>
    <t>Risklenecek Tutar (Tam Kelly)</t>
  </si>
  <si>
    <t>Risklenecek Tutar (Yarım Kelly)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</si>
</sst>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2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64" fontId="0" fillId="0" borderId="0" xfId="0" applyNumberFormat="1"/>
    <xf numFmtId="0" fontId="2" fillId="0" borderId="0" xfId="0" applyFont="1"/>
    <xf numFmtId="1" fontId="0" fillId="0" borderId="0" xfId="0" applyNumberFormat="1"/>
    <xf numFmtId="2" fontId="0" fillId="0" borderId="0" xfId="0" applyNumberFormat="1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Kelly Oranı - Risk Tutarı İlişkisi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prstDash val="solid"/>
            </a:ln>
          </c:spPr>
          <c:marker>
            <c:symbol val="none"/>
          </c:marker>
          <c:xVal>
            <c:numRef>
              <c:f>'Kelly Hesaplayıcı'!$D$10:$D$20</c:f>
              <c:numCache>
                <c:formatCode>General</c:formatCode>
                <c:ptCount val="11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</c:numCache>
            </c:numRef>
          </c:xVal>
          <c:yVal>
            <c:numRef>
              <c:f>'Kelly Hesaplayıcı'!$E$10:$E$20</c:f>
              <c:numCache>
                <c:formatCode>General</c:formatCode>
                <c:ptCount val="11"/>
                <c:pt idx="0">
                  <c:v>0</c:v>
                </c:pt>
                <c:pt idx="1">
                  <c:v>20000</c:v>
                </c:pt>
                <c:pt idx="2">
                  <c:v>40000</c:v>
                </c:pt>
                <c:pt idx="3">
                  <c:v>60000</c:v>
                </c:pt>
                <c:pt idx="4">
                  <c:v>80000</c:v>
                </c:pt>
                <c:pt idx="5">
                  <c:v>100000</c:v>
                </c:pt>
                <c:pt idx="6">
                  <c:v>120000</c:v>
                </c:pt>
                <c:pt idx="7">
                  <c:v>140000</c:v>
                </c:pt>
                <c:pt idx="8">
                  <c:v>160000</c:v>
                </c:pt>
                <c:pt idx="9">
                  <c:v>180000</c:v>
                </c:pt>
                <c:pt idx="10">
                  <c:v>200000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77-4CB5-A283-43145A44B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20"/>
      </c:scatterChart>
      <c:valAx>
        <c:axId val="1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tr-TR"/>
                  <a:t>Kelly Oranı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0"/>
        <c:crosses val="autoZero"/>
        <c:crossBetween val="midCat"/>
      </c:valAx>
      <c:valAx>
        <c:axId val="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tr-TR"/>
                  <a:t>Risklenecek Tutar (TL)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Kelly Oranı - Beklenen Büyüme İlişkisi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Beklenen Büyüme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'Kelly Hesaplayıcı'!$D$10:$D$20</c:f>
              <c:numCache>
                <c:formatCode>General</c:formatCode>
                <c:ptCount val="11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</c:numCache>
            </c:numRef>
          </c:xVal>
          <c:yVal>
            <c:numRef>
              <c:f>'Kelly Hesaplayıcı'!$F$10:$F$20</c:f>
              <c:numCache>
                <c:formatCode>General</c:formatCode>
                <c:ptCount val="11"/>
                <c:pt idx="0">
                  <c:v>0</c:v>
                </c:pt>
                <c:pt idx="1">
                  <c:v>2.005515867553663E-2</c:v>
                </c:pt>
                <c:pt idx="2">
                  <c:v>3.6135512881567786E-2</c:v>
                </c:pt>
                <c:pt idx="3">
                  <c:v>4.8939113227518573E-2</c:v>
                </c:pt>
                <c:pt idx="4">
                  <c:v>5.8975336183212664E-2</c:v>
                </c:pt>
                <c:pt idx="5">
                  <c:v>6.6625712602448844E-2</c:v>
                </c:pt>
                <c:pt idx="6">
                  <c:v>7.2181911205995805E-2</c:v>
                </c:pt>
                <c:pt idx="7">
                  <c:v>7.5870439372766538E-2</c:v>
                </c:pt>
                <c:pt idx="8">
                  <c:v>7.7869254372865265E-2</c:v>
                </c:pt>
                <c:pt idx="9">
                  <c:v>7.8319250946012803E-2</c:v>
                </c:pt>
                <c:pt idx="10">
                  <c:v>7.7332392352210039E-2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41-4C83-A5E5-E2C0B4108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20"/>
      </c:scatterChart>
      <c:valAx>
        <c:axId val="1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tr-TR"/>
                  <a:t>Kelly Oranı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0"/>
        <c:crosses val="autoZero"/>
        <c:crossBetween val="midCat"/>
      </c:valAx>
      <c:valAx>
        <c:axId val="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tr-TR"/>
                  <a:t>Beklenen Logaritmik Büyüme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8</xdr:row>
      <xdr:rowOff>0</xdr:rowOff>
    </xdr:from>
    <xdr:ext cx="5400000" cy="27000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8</xdr:col>
      <xdr:colOff>19050</xdr:colOff>
      <xdr:row>22</xdr:row>
      <xdr:rowOff>123825</xdr:rowOff>
    </xdr:from>
    <xdr:ext cx="5400000" cy="2700000"/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0</xdr:col>
      <xdr:colOff>0</xdr:colOff>
      <xdr:row>0</xdr:row>
      <xdr:rowOff>0</xdr:rowOff>
    </xdr:from>
    <xdr:ext cx="5715000" cy="1143000"/>
    <xdr:pic>
      <xdr:nvPicPr>
        <xdr:cNvPr id="4" name="Image 2" descr="Picture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22"/>
  <sheetViews>
    <sheetView tabSelected="1" workbookViewId="0">
      <selection activeCell="B15" sqref="B15"/>
    </sheetView>
  </sheetViews>
  <sheetFormatPr defaultRowHeight="15" x14ac:dyDescent="0.25"/>
  <cols>
    <col min="1" max="1" width="29" bestFit="1" customWidth="1"/>
    <col min="2" max="2" width="11.5703125" bestFit="1" customWidth="1"/>
    <col min="4" max="4" width="10.5703125" bestFit="1" customWidth="1"/>
    <col min="5" max="5" width="13.85546875" bestFit="1" customWidth="1"/>
    <col min="6" max="6" width="26.5703125" bestFit="1" customWidth="1"/>
  </cols>
  <sheetData>
    <row r="7" spans="1:8" ht="15.75" x14ac:dyDescent="0.25">
      <c r="A7" s="8" t="s">
        <v>0</v>
      </c>
      <c r="B7" s="9"/>
      <c r="C7" s="9"/>
      <c r="D7" s="9"/>
      <c r="E7" s="9"/>
      <c r="F7" s="9"/>
      <c r="G7" s="9"/>
      <c r="H7" s="9"/>
    </row>
    <row r="9" spans="1:8" x14ac:dyDescent="0.25">
      <c r="A9" s="1" t="s">
        <v>1</v>
      </c>
      <c r="B9" s="1" t="s">
        <v>2</v>
      </c>
      <c r="D9" t="s">
        <v>3</v>
      </c>
      <c r="E9" t="s">
        <v>4</v>
      </c>
      <c r="F9" s="4" t="s">
        <v>5</v>
      </c>
    </row>
    <row r="10" spans="1:8" x14ac:dyDescent="0.25">
      <c r="A10" s="2" t="s">
        <v>6</v>
      </c>
      <c r="B10" s="5">
        <v>170</v>
      </c>
      <c r="D10">
        <v>0</v>
      </c>
      <c r="E10">
        <f>D10*B14</f>
        <v>0</v>
      </c>
      <c r="F10">
        <f>B16*LN(1+B18*D10) + B17*LN(1-D10)</f>
        <v>0</v>
      </c>
    </row>
    <row r="11" spans="1:8" x14ac:dyDescent="0.25">
      <c r="A11" s="2" t="s">
        <v>7</v>
      </c>
      <c r="B11" s="5">
        <v>49</v>
      </c>
      <c r="D11">
        <v>0.02</v>
      </c>
      <c r="E11">
        <f>D11*B14</f>
        <v>20000</v>
      </c>
      <c r="F11">
        <f>B16*LN(1+B18*D11) + B17*LN(1-D11)</f>
        <v>2.005515867553663E-2</v>
      </c>
    </row>
    <row r="12" spans="1:8" x14ac:dyDescent="0.25">
      <c r="A12" s="2" t="s">
        <v>8</v>
      </c>
      <c r="B12" s="6">
        <v>1.84</v>
      </c>
      <c r="D12">
        <v>0.04</v>
      </c>
      <c r="E12">
        <f>D12*B14</f>
        <v>40000</v>
      </c>
      <c r="F12">
        <f>B16*LN(1+B18*D12) + B17*LN(1-D12)</f>
        <v>3.6135512881567786E-2</v>
      </c>
    </row>
    <row r="13" spans="1:8" x14ac:dyDescent="0.25">
      <c r="A13" s="2" t="s">
        <v>9</v>
      </c>
      <c r="B13" s="6">
        <v>0.28999999999999998</v>
      </c>
      <c r="D13">
        <v>0.06</v>
      </c>
      <c r="E13">
        <f>D13*B14</f>
        <v>60000</v>
      </c>
      <c r="F13">
        <f>B16*LN(1+B18*D13) + B17*LN(1-D13)</f>
        <v>4.8939113227518573E-2</v>
      </c>
    </row>
    <row r="14" spans="1:8" x14ac:dyDescent="0.25">
      <c r="A14" s="2" t="s">
        <v>10</v>
      </c>
      <c r="B14" s="7">
        <v>1000000</v>
      </c>
      <c r="D14">
        <v>0.08</v>
      </c>
      <c r="E14">
        <f>D14*B14</f>
        <v>80000</v>
      </c>
      <c r="F14">
        <f>B16*LN(1+B18*D14) + B17*LN(1-D14)</f>
        <v>5.8975336183212664E-2</v>
      </c>
    </row>
    <row r="15" spans="1:8" x14ac:dyDescent="0.25">
      <c r="B15" s="3"/>
      <c r="D15">
        <v>0.1</v>
      </c>
      <c r="E15">
        <f>D15*B14</f>
        <v>100000</v>
      </c>
      <c r="F15">
        <f>B16*LN(1+B18*D15) + B17*LN(1-D15)</f>
        <v>6.6625712602448844E-2</v>
      </c>
    </row>
    <row r="16" spans="1:8" x14ac:dyDescent="0.25">
      <c r="A16" s="2" t="s">
        <v>11</v>
      </c>
      <c r="B16" s="3">
        <f>B11/B10</f>
        <v>0.28823529411764703</v>
      </c>
      <c r="D16">
        <v>0.12</v>
      </c>
      <c r="E16">
        <f>D16*B14</f>
        <v>120000</v>
      </c>
      <c r="F16">
        <f>B16*LN(1+B18*D16) + B17*LN(1-D16)</f>
        <v>7.2181911205995805E-2</v>
      </c>
    </row>
    <row r="17" spans="1:6" x14ac:dyDescent="0.25">
      <c r="A17" s="2" t="s">
        <v>12</v>
      </c>
      <c r="B17" s="3">
        <f>1-B16</f>
        <v>0.71176470588235297</v>
      </c>
      <c r="D17">
        <v>0.14000000000000001</v>
      </c>
      <c r="E17">
        <f>D17*B14</f>
        <v>140000</v>
      </c>
      <c r="F17">
        <f>B16*LN(1+B18*D17) + B17*LN(1-D17)</f>
        <v>7.5870439372766538E-2</v>
      </c>
    </row>
    <row r="18" spans="1:6" x14ac:dyDescent="0.25">
      <c r="A18" s="2" t="s">
        <v>13</v>
      </c>
      <c r="B18" s="3">
        <f>B12/B13</f>
        <v>6.3448275862068977</v>
      </c>
      <c r="D18">
        <v>0.16</v>
      </c>
      <c r="E18">
        <f>D18*B14</f>
        <v>160000</v>
      </c>
      <c r="F18">
        <f>B16*LN(1+B18*D18) + B17*LN(1-D18)</f>
        <v>7.7869254372865265E-2</v>
      </c>
    </row>
    <row r="19" spans="1:6" x14ac:dyDescent="0.25">
      <c r="A19" s="2" t="s">
        <v>14</v>
      </c>
      <c r="B19" s="3">
        <f>(B18*B16-B17)/B18</f>
        <v>0.17605498721227622</v>
      </c>
      <c r="D19">
        <v>0.18</v>
      </c>
      <c r="E19">
        <f>D19*B14</f>
        <v>180000</v>
      </c>
      <c r="F19">
        <f>B16*LN(1+B18*D19) + B17*LN(1-D19)</f>
        <v>7.8319250946012803E-2</v>
      </c>
    </row>
    <row r="20" spans="1:6" x14ac:dyDescent="0.25">
      <c r="A20" s="2" t="s">
        <v>15</v>
      </c>
      <c r="B20" s="3">
        <f>B19/2</f>
        <v>8.802749360613811E-2</v>
      </c>
      <c r="D20">
        <v>0.2</v>
      </c>
      <c r="E20">
        <f>D20*B14</f>
        <v>200000</v>
      </c>
      <c r="F20">
        <f>B16*LN(1+B18*D20) + B17*LN(1-D20)</f>
        <v>7.7332392352210039E-2</v>
      </c>
    </row>
    <row r="21" spans="1:6" x14ac:dyDescent="0.25">
      <c r="A21" s="2" t="s">
        <v>16</v>
      </c>
      <c r="B21" s="7">
        <f>B19*B14</f>
        <v>176054.98721227623</v>
      </c>
    </row>
    <row r="22" spans="1:6" x14ac:dyDescent="0.25">
      <c r="A22" s="2" t="s">
        <v>17</v>
      </c>
      <c r="B22" s="7">
        <f>B20*B14</f>
        <v>88027.493606138116</v>
      </c>
    </row>
  </sheetData>
  <mergeCells count="1">
    <mergeCell ref="A7:H7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Kelly Hesaplayıcı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Pc</cp:lastModifiedBy>
  <dcterms:created xsi:type="dcterms:W3CDTF">2025-10-23T23:29:29Z</dcterms:created>
  <dcterms:modified xsi:type="dcterms:W3CDTF">2025-10-24T01:46:10Z</dcterms:modified>
</cp:coreProperties>
</file>